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iimpl1-my.sharepoint.com/personal/vinayjindal_nhit_co_in/Documents/Documents/RFPs FY 25-26/RFP Road Asset Insurance NEPPL - NSPPL - NHIT/"/>
    </mc:Choice>
  </mc:AlternateContent>
  <xr:revisionPtr revIDLastSave="9" documentId="13_ncr:1_{4A3C398D-F45F-4133-85CB-B8630DE7AF87}" xr6:coauthVersionLast="47" xr6:coauthVersionMax="47" xr10:uidLastSave="{63ED2150-2973-41CD-92EE-1BF796B8D39A}"/>
  <bookViews>
    <workbookView xWindow="-110" yWindow="-110" windowWidth="19420" windowHeight="10300" activeTab="3" xr2:uid="{985A87F2-D404-4ECF-A284-3600E97B4848}"/>
  </bookViews>
  <sheets>
    <sheet name="NEPPL Asset" sheetId="5" r:id="rId1"/>
    <sheet name="NSPPL Asset" sheetId="2" r:id="rId2"/>
    <sheet name="NWPPL R-5 Asset" sheetId="8" r:id="rId3"/>
    <sheet name="SAT &amp; CGL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9" l="1"/>
  <c r="E8" i="9"/>
  <c r="C8" i="9"/>
  <c r="F7" i="9"/>
  <c r="F6" i="9"/>
  <c r="I21" i="5"/>
  <c r="G21" i="5"/>
  <c r="F21" i="5"/>
  <c r="D21" i="5"/>
  <c r="C21" i="5"/>
  <c r="M12" i="8"/>
  <c r="J10" i="5"/>
  <c r="I9" i="5"/>
  <c r="I7" i="5"/>
  <c r="I6" i="5"/>
  <c r="I4" i="5"/>
  <c r="I3" i="5"/>
  <c r="K14" i="2"/>
  <c r="K13" i="2"/>
  <c r="L12" i="2"/>
  <c r="J12" i="2"/>
  <c r="I12" i="2"/>
  <c r="K12" i="2"/>
  <c r="L11" i="2"/>
  <c r="J11" i="2"/>
  <c r="I11" i="2"/>
  <c r="K10" i="2"/>
  <c r="K9" i="2"/>
  <c r="L8" i="2"/>
  <c r="J8" i="2"/>
  <c r="I8" i="2"/>
  <c r="L7" i="2"/>
  <c r="J7" i="2"/>
  <c r="I7" i="2"/>
  <c r="L6" i="2"/>
  <c r="J6" i="2"/>
  <c r="I6" i="2"/>
  <c r="L5" i="2"/>
  <c r="J5" i="2"/>
  <c r="I5" i="2"/>
  <c r="M9" i="8"/>
  <c r="E17" i="8" s="1"/>
  <c r="M8" i="8"/>
  <c r="I23" i="8"/>
  <c r="E19" i="8" s="1"/>
  <c r="F8" i="9" l="1"/>
  <c r="K11" i="2"/>
  <c r="I10" i="5"/>
  <c r="K10" i="5" s="1"/>
  <c r="K5" i="2"/>
  <c r="K6" i="2"/>
  <c r="L15" i="2"/>
  <c r="K8" i="2"/>
  <c r="K7" i="2"/>
  <c r="M10" i="8"/>
  <c r="E18" i="8"/>
  <c r="E21" i="8" s="1"/>
  <c r="K15" i="2" l="1"/>
  <c r="K18" i="2" s="1"/>
</calcChain>
</file>

<file path=xl/sharedStrings.xml><?xml version="1.0" encoding="utf-8"?>
<sst xmlns="http://schemas.openxmlformats.org/spreadsheetml/2006/main" count="215" uniqueCount="117">
  <si>
    <t>Raipur-Simga</t>
  </si>
  <si>
    <t>Simga - Bilaspur</t>
  </si>
  <si>
    <t>Asset 1</t>
  </si>
  <si>
    <t>Asset 2</t>
  </si>
  <si>
    <t>Asset 3</t>
  </si>
  <si>
    <t>Asset 4</t>
  </si>
  <si>
    <t>Asset 5</t>
  </si>
  <si>
    <t>Asset 6</t>
  </si>
  <si>
    <t>Asset 7</t>
  </si>
  <si>
    <t>Asset 8</t>
  </si>
  <si>
    <t>Asset 9</t>
  </si>
  <si>
    <t>Asset 10</t>
  </si>
  <si>
    <t>Asset 11</t>
  </si>
  <si>
    <t>Road</t>
  </si>
  <si>
    <t>Structures - Minor / Major Bridges incl Culverts and Underpass</t>
  </si>
  <si>
    <t>Road Assets</t>
  </si>
  <si>
    <t>Electronic Equipment</t>
  </si>
  <si>
    <t>Misc Assets &amp; Buildings</t>
  </si>
  <si>
    <t>Gandidham - Mundra</t>
  </si>
  <si>
    <t>Muzzaffarnagar - Haridwar</t>
  </si>
  <si>
    <t>Bareilly - Sitapur</t>
  </si>
  <si>
    <t>Total Sum Insured</t>
  </si>
  <si>
    <t>Chichra Kharagpur</t>
  </si>
  <si>
    <t xml:space="preserve">Rewa - Katni - Jabalpur – Lakhandon </t>
  </si>
  <si>
    <t>Lakhnadon - Khawasa</t>
  </si>
  <si>
    <t>Kaljhar - Pattacharkuchi</t>
  </si>
  <si>
    <t>Project Name</t>
  </si>
  <si>
    <t>Policy Name</t>
  </si>
  <si>
    <t>Sum Insured</t>
  </si>
  <si>
    <t>Belgaum Kagal</t>
  </si>
  <si>
    <t>EEI</t>
  </si>
  <si>
    <t>MD SI</t>
  </si>
  <si>
    <t>Chittorgarh Kota</t>
  </si>
  <si>
    <t>Kotthakota Kurnool</t>
  </si>
  <si>
    <t>Aburoad Swaroopganj</t>
  </si>
  <si>
    <t>Agra</t>
  </si>
  <si>
    <t>Jhansi</t>
  </si>
  <si>
    <t>EEI SI</t>
  </si>
  <si>
    <t>Borkhedi Wadner</t>
  </si>
  <si>
    <t>Length (In KM)</t>
  </si>
  <si>
    <t>State</t>
  </si>
  <si>
    <t>Category</t>
  </si>
  <si>
    <t>Road Works</t>
  </si>
  <si>
    <t>Structure</t>
  </si>
  <si>
    <t>Cross Drainage Works</t>
  </si>
  <si>
    <t>Junctions</t>
  </si>
  <si>
    <t>Road Furniture</t>
  </si>
  <si>
    <t>Project Length- 54 Km</t>
  </si>
  <si>
    <t>Taroda-Kasba Dasarkhed Kurankhed Nashirabad</t>
  </si>
  <si>
    <t xml:space="preserve">Vijaywada - Gundugolanu </t>
  </si>
  <si>
    <t>Andhra Pradesh</t>
  </si>
  <si>
    <t xml:space="preserve">Asset name </t>
  </si>
  <si>
    <t>Vijaywada - Gundugolanu</t>
  </si>
  <si>
    <t>Full cost for 54 kms</t>
  </si>
  <si>
    <t xml:space="preserve">Misc </t>
  </si>
  <si>
    <t>Total</t>
  </si>
  <si>
    <t>Fiqures are Rs in Crore</t>
  </si>
  <si>
    <t>Maharashtra</t>
  </si>
  <si>
    <t>HAM Project</t>
  </si>
  <si>
    <t>Amravati - Chikhali Section-Taroda-Kasba</t>
  </si>
  <si>
    <t>Amravati - Chikhali-Kurankhed</t>
  </si>
  <si>
    <t>Amravati - Chikhali Section-Dasarkhed</t>
  </si>
  <si>
    <t>Chikhali - Tarsod- Nashirabad</t>
  </si>
  <si>
    <t>Building + Civil Works</t>
  </si>
  <si>
    <t xml:space="preserve">Grand Total </t>
  </si>
  <si>
    <t>Round - 5 - Asset Values of NHIT Western Projects Private Limited</t>
  </si>
  <si>
    <t>NHIT Total Western Projects Private Limited</t>
  </si>
  <si>
    <t>Toll Plaza</t>
  </si>
  <si>
    <t>Toll Lane</t>
  </si>
  <si>
    <t>Location</t>
  </si>
  <si>
    <t>Description - SFSP Policy</t>
  </si>
  <si>
    <t>Gundugolanu - 
Kovvuru</t>
  </si>
  <si>
    <t>PAR - Location/Asset wise Sum Insured  Details for NSPPL</t>
  </si>
  <si>
    <t>Asset wise Sum Insured  Details for NEPPL</t>
  </si>
  <si>
    <t>Location/Asset name</t>
  </si>
  <si>
    <t>SAT SI</t>
  </si>
  <si>
    <t>PAR SI</t>
  </si>
  <si>
    <t>TOTAL</t>
  </si>
  <si>
    <t>Project Phase</t>
  </si>
  <si>
    <t>O&amp;M</t>
  </si>
  <si>
    <t>Operations</t>
  </si>
  <si>
    <t>Project Mode</t>
  </si>
  <si>
    <t>HAM</t>
  </si>
  <si>
    <t>EPC</t>
  </si>
  <si>
    <t>Haveri - Hubli-Chitradurga</t>
  </si>
  <si>
    <t>Kochugaon - Rakhaldubi_Kaljhar</t>
  </si>
  <si>
    <t>Orai-Barah</t>
  </si>
  <si>
    <t>HAM/PBMC</t>
  </si>
  <si>
    <t xml:space="preserve">TN/AP Border to Nalagampalli, AP/Karnataka Border Section </t>
  </si>
  <si>
    <t>O&amp;M/Operations</t>
  </si>
  <si>
    <t xml:space="preserve">Chittoor to Mallavaram section </t>
  </si>
  <si>
    <t xml:space="preserve">Narasannapeta to Ranasthalam section </t>
  </si>
  <si>
    <t xml:space="preserve">Ranasthalam_Anandapuram to Hanumanthavaka (Visakhapatnam) </t>
  </si>
  <si>
    <t xml:space="preserve">Anandapuram-Pendurthi-Anakapalle </t>
  </si>
  <si>
    <t>Burglary Policy on First Loss Basis @ 25%</t>
  </si>
  <si>
    <t>Description - Money Policy</t>
  </si>
  <si>
    <t>Fidelity</t>
  </si>
  <si>
    <t>Cash In Safe</t>
  </si>
  <si>
    <t>Transit - Per Carrying Limit</t>
  </si>
  <si>
    <t>Transit - Annual Limit</t>
  </si>
  <si>
    <t>FY 2026-27</t>
  </si>
  <si>
    <t>Money (Cash In Safe)</t>
  </si>
  <si>
    <t>Money Transit - Per Carrying Limit</t>
  </si>
  <si>
    <t>Money Transit - Annual Limit</t>
  </si>
  <si>
    <t>Fidelity Sum Insured</t>
  </si>
  <si>
    <t>Location/Asset wise Sum Insured  Details for NEPPL</t>
  </si>
  <si>
    <t>Terrorism Cover for NSPPL, NEPPL &amp; NWPPL</t>
  </si>
  <si>
    <t>NEPPL</t>
  </si>
  <si>
    <t>NSPPL</t>
  </si>
  <si>
    <t>NWPPL</t>
  </si>
  <si>
    <t>MD Sum insured</t>
  </si>
  <si>
    <t>BI Sum Insured (IP: 12 months)</t>
  </si>
  <si>
    <t>Total Sum insured</t>
  </si>
  <si>
    <t>Loss Limit</t>
  </si>
  <si>
    <t>Risk Locations as per Annexure below</t>
  </si>
  <si>
    <t>CGL Sum Insured</t>
  </si>
  <si>
    <t>PAN India Locations on undesignated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</si>
</sst>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9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u/>
      <sz val="10"/>
      <color rgb="FF000000"/>
      <name val="Poppins"/>
    </font>
    <font>
      <b/>
      <sz val="10"/>
      <color theme="1"/>
      <name val="Poppins"/>
    </font>
    <font>
      <sz val="10"/>
      <color theme="1"/>
      <name val="Poppins"/>
    </font>
    <font>
      <b/>
      <sz val="10"/>
      <color rgb="FF000000"/>
      <name val="Poppins"/>
    </font>
    <font>
      <sz val="10"/>
      <color rgb="FF000000"/>
      <name val="Poppins"/>
    </font>
    <font>
      <sz val="10"/>
      <color rgb="FF000000"/>
      <name val="Calibri"/>
      <family val="2"/>
    </font>
    <font>
      <b/>
      <sz val="10"/>
      <color rgb="FF000000"/>
      <name val="Aptos"/>
      <family val="2"/>
    </font>
    <font>
      <sz val="11"/>
      <color rgb="FF000000"/>
      <name val="Calibri"/>
      <family val="2"/>
    </font>
    <font>
      <sz val="10"/>
      <color rgb="FF000000"/>
      <name val="Aptos"/>
      <family val="2"/>
    </font>
    <font>
      <sz val="11"/>
      <color rgb="FF0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3" tint="0.89999084444715716"/>
        <bgColor theme="9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DEB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164" fontId="6" fillId="6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2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3" fontId="0" fillId="0" borderId="1" xfId="0" applyNumberFormat="1" applyBorder="1"/>
    <xf numFmtId="0" fontId="7" fillId="0" borderId="0" xfId="0" applyFont="1"/>
    <xf numFmtId="0" fontId="8" fillId="8" borderId="1" xfId="2" applyFont="1" applyFill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 applyAlignment="1">
      <alignment horizontal="left" vertical="top"/>
    </xf>
    <xf numFmtId="3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16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vertical="center" wrapText="1"/>
    </xf>
    <xf numFmtId="43" fontId="16" fillId="0" borderId="1" xfId="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wrapText="1"/>
    </xf>
    <xf numFmtId="3" fontId="21" fillId="0" borderId="0" xfId="0" applyNumberFormat="1" applyFont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3" fontId="29" fillId="0" borderId="7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43" fontId="17" fillId="0" borderId="6" xfId="1" applyFont="1" applyBorder="1" applyAlignment="1">
      <alignment horizontal="center" vertical="center"/>
    </xf>
    <xf numFmtId="43" fontId="15" fillId="10" borderId="1" xfId="1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5" fillId="4" borderId="3" xfId="1" applyFont="1" applyFill="1" applyBorder="1" applyAlignment="1">
      <alignment vertical="center"/>
    </xf>
    <xf numFmtId="43" fontId="0" fillId="0" borderId="0" xfId="1" applyFont="1"/>
    <xf numFmtId="0" fontId="23" fillId="0" borderId="1" xfId="0" applyFont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43" fontId="22" fillId="0" borderId="0" xfId="1" applyFont="1" applyAlignment="1">
      <alignment horizontal="center" vertical="center" wrapText="1"/>
    </xf>
    <xf numFmtId="43" fontId="23" fillId="0" borderId="1" xfId="1" applyFont="1" applyBorder="1" applyAlignment="1">
      <alignment horizontal="center" vertical="center" wrapText="1"/>
    </xf>
    <xf numFmtId="43" fontId="24" fillId="0" borderId="1" xfId="1" applyFont="1" applyBorder="1" applyAlignment="1">
      <alignment horizontal="center" vertical="center"/>
    </xf>
    <xf numFmtId="43" fontId="24" fillId="2" borderId="1" xfId="1" applyFont="1" applyFill="1" applyBorder="1" applyAlignment="1">
      <alignment horizontal="center" vertical="center"/>
    </xf>
    <xf numFmtId="43" fontId="21" fillId="0" borderId="1" xfId="1" applyFont="1" applyBorder="1" applyAlignment="1">
      <alignment horizontal="center" wrapText="1"/>
    </xf>
    <xf numFmtId="43" fontId="15" fillId="3" borderId="13" xfId="1" applyFont="1" applyFill="1" applyBorder="1" applyAlignment="1">
      <alignment horizontal="center" vertical="center"/>
    </xf>
    <xf numFmtId="43" fontId="15" fillId="3" borderId="9" xfId="1" applyFont="1" applyFill="1" applyBorder="1" applyAlignment="1">
      <alignment horizontal="center" vertical="center"/>
    </xf>
    <xf numFmtId="43" fontId="15" fillId="3" borderId="8" xfId="1" applyFont="1" applyFill="1" applyBorder="1" applyAlignment="1">
      <alignment horizontal="center" vertical="center"/>
    </xf>
    <xf numFmtId="43" fontId="15" fillId="11" borderId="11" xfId="1" applyFont="1" applyFill="1" applyBorder="1" applyAlignment="1">
      <alignment horizontal="center" vertical="center" wrapText="1"/>
    </xf>
    <xf numFmtId="43" fontId="15" fillId="11" borderId="12" xfId="1" applyFont="1" applyFill="1" applyBorder="1" applyAlignment="1">
      <alignment horizontal="center" vertical="center" wrapText="1"/>
    </xf>
    <xf numFmtId="43" fontId="15" fillId="0" borderId="11" xfId="1" applyFont="1" applyBorder="1" applyAlignment="1">
      <alignment horizontal="center" vertical="center"/>
    </xf>
    <xf numFmtId="43" fontId="15" fillId="0" borderId="10" xfId="1" applyFont="1" applyBorder="1" applyAlignment="1">
      <alignment horizontal="center" vertical="center"/>
    </xf>
    <xf numFmtId="43" fontId="0" fillId="0" borderId="1" xfId="1" applyFont="1" applyBorder="1"/>
    <xf numFmtId="43" fontId="10" fillId="0" borderId="1" xfId="1" applyFont="1" applyBorder="1" applyAlignment="1">
      <alignment horizontal="right" vertical="center" shrinkToFit="1"/>
    </xf>
    <xf numFmtId="43" fontId="0" fillId="0" borderId="1" xfId="1" applyFont="1" applyBorder="1" applyAlignment="1"/>
  </cellXfs>
  <cellStyles count="4">
    <cellStyle name="=C:\WINNT\SYSTEM32\COMMAND.COM" xfId="3" xr:uid="{E7CBCEC8-F918-4243-B6B8-771D7A6E6ADF}"/>
    <cellStyle name="Comma" xfId="1" builtinId="3"/>
    <cellStyle name="Normal" xfId="0" builtinId="0"/>
    <cellStyle name="Normal 2" xfId="2" xr:uid="{64881C96-5B75-4A8C-9D87-FB2F8CA00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A07E-D8FE-40BD-B5D6-8FC8B04CC994}">
  <dimension ref="A1:L26"/>
  <sheetViews>
    <sheetView zoomScale="86" workbookViewId="0">
      <selection activeCell="K10" sqref="K10"/>
    </sheetView>
  </sheetViews>
  <sheetFormatPr defaultRowHeight="14.5" x14ac:dyDescent="0.35"/>
  <cols>
    <col min="2" max="2" width="22.54296875" customWidth="1"/>
    <col min="3" max="4" width="16.6328125" customWidth="1"/>
    <col min="5" max="5" width="17.08984375" customWidth="1"/>
    <col min="6" max="6" width="17.36328125" customWidth="1"/>
    <col min="7" max="7" width="17.90625" customWidth="1"/>
    <col min="8" max="8" width="15.81640625" customWidth="1"/>
    <col min="9" max="9" width="17.54296875" customWidth="1"/>
    <col min="10" max="10" width="16.81640625" style="88" bestFit="1" customWidth="1"/>
    <col min="11" max="11" width="19.90625" customWidth="1"/>
  </cols>
  <sheetData>
    <row r="1" spans="1:12" ht="14.5" customHeight="1" x14ac:dyDescent="0.35">
      <c r="A1" s="65" t="s">
        <v>73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x14ac:dyDescent="0.35">
      <c r="A2" s="25"/>
      <c r="B2" s="26" t="s">
        <v>74</v>
      </c>
      <c r="C2" s="26" t="s">
        <v>78</v>
      </c>
      <c r="D2" s="26" t="s">
        <v>81</v>
      </c>
      <c r="E2" s="27" t="s">
        <v>13</v>
      </c>
      <c r="F2" s="27" t="s">
        <v>14</v>
      </c>
      <c r="G2" s="27" t="s">
        <v>15</v>
      </c>
      <c r="H2" s="27" t="s">
        <v>17</v>
      </c>
      <c r="I2" s="27" t="s">
        <v>21</v>
      </c>
      <c r="J2" s="85" t="s">
        <v>16</v>
      </c>
    </row>
    <row r="3" spans="1:12" x14ac:dyDescent="0.35">
      <c r="A3" s="27" t="s">
        <v>2</v>
      </c>
      <c r="B3" s="27" t="s">
        <v>22</v>
      </c>
      <c r="C3" s="27" t="s">
        <v>79</v>
      </c>
      <c r="D3" s="27"/>
      <c r="E3" s="30">
        <v>5773705549</v>
      </c>
      <c r="F3" s="30">
        <v>1449553466</v>
      </c>
      <c r="G3" s="30">
        <v>257177728</v>
      </c>
      <c r="H3" s="30">
        <v>1103647180</v>
      </c>
      <c r="I3" s="31">
        <f>SUM(E3:H3)</f>
        <v>8584083923</v>
      </c>
      <c r="J3" s="30">
        <v>42567348</v>
      </c>
      <c r="L3" s="29"/>
    </row>
    <row r="4" spans="1:12" x14ac:dyDescent="0.35">
      <c r="A4" s="27" t="s">
        <v>3</v>
      </c>
      <c r="B4" s="27" t="s">
        <v>86</v>
      </c>
      <c r="C4" s="27" t="s">
        <v>79</v>
      </c>
      <c r="D4" s="27"/>
      <c r="E4" s="30">
        <v>5932599681</v>
      </c>
      <c r="F4" s="30">
        <v>1704035644</v>
      </c>
      <c r="G4" s="30">
        <v>469965826</v>
      </c>
      <c r="H4" s="30">
        <v>501990174</v>
      </c>
      <c r="I4" s="31">
        <f>SUM(E4:H4)</f>
        <v>8608591325</v>
      </c>
      <c r="J4" s="30">
        <v>300000000</v>
      </c>
      <c r="L4" s="29"/>
    </row>
    <row r="5" spans="1:12" x14ac:dyDescent="0.35">
      <c r="A5" s="27" t="s">
        <v>4</v>
      </c>
      <c r="B5" s="27" t="s">
        <v>23</v>
      </c>
      <c r="C5" s="27" t="s">
        <v>79</v>
      </c>
      <c r="D5" s="27"/>
      <c r="E5" s="30">
        <v>21747119082</v>
      </c>
      <c r="F5" s="30">
        <v>12530767945</v>
      </c>
      <c r="G5" s="30">
        <v>1495947568</v>
      </c>
      <c r="H5" s="30">
        <v>3206292275</v>
      </c>
      <c r="I5" s="31">
        <v>38980126870</v>
      </c>
      <c r="J5" s="30">
        <v>167123550</v>
      </c>
      <c r="L5" s="29"/>
    </row>
    <row r="6" spans="1:12" x14ac:dyDescent="0.35">
      <c r="A6" s="27" t="s">
        <v>5</v>
      </c>
      <c r="B6" s="27" t="s">
        <v>24</v>
      </c>
      <c r="C6" s="27" t="s">
        <v>79</v>
      </c>
      <c r="D6" s="27"/>
      <c r="E6" s="30">
        <v>6871300000</v>
      </c>
      <c r="F6" s="30">
        <v>6819900000</v>
      </c>
      <c r="G6" s="30">
        <v>1698200000</v>
      </c>
      <c r="H6" s="30">
        <v>115700000</v>
      </c>
      <c r="I6" s="31">
        <f t="shared" ref="I6:I9" si="0">SUM(E6:H6)</f>
        <v>15505100000</v>
      </c>
      <c r="J6" s="30">
        <v>290300000</v>
      </c>
      <c r="L6" s="29"/>
    </row>
    <row r="7" spans="1:12" x14ac:dyDescent="0.35">
      <c r="A7" s="27" t="s">
        <v>6</v>
      </c>
      <c r="B7" s="27" t="s">
        <v>25</v>
      </c>
      <c r="C7" s="27" t="s">
        <v>79</v>
      </c>
      <c r="D7" s="27"/>
      <c r="E7" s="30">
        <v>2009200000</v>
      </c>
      <c r="F7" s="30">
        <v>768400000</v>
      </c>
      <c r="G7" s="30">
        <v>285100000</v>
      </c>
      <c r="H7" s="30">
        <v>5500000</v>
      </c>
      <c r="I7" s="31">
        <f t="shared" si="0"/>
        <v>3068200000</v>
      </c>
      <c r="J7" s="30">
        <v>112100000</v>
      </c>
      <c r="L7" s="29"/>
    </row>
    <row r="8" spans="1:12" x14ac:dyDescent="0.35">
      <c r="A8" s="27" t="s">
        <v>7</v>
      </c>
      <c r="B8" s="27" t="s">
        <v>85</v>
      </c>
      <c r="C8" s="27" t="s">
        <v>79</v>
      </c>
      <c r="D8" s="27"/>
      <c r="E8" s="30">
        <v>8744548614</v>
      </c>
      <c r="F8" s="30">
        <v>2892466673</v>
      </c>
      <c r="G8" s="30">
        <v>529090266</v>
      </c>
      <c r="H8" s="30">
        <v>979915833</v>
      </c>
      <c r="I8" s="31">
        <v>13146021386</v>
      </c>
      <c r="J8" s="30">
        <v>500000000</v>
      </c>
      <c r="L8" s="29"/>
    </row>
    <row r="9" spans="1:12" x14ac:dyDescent="0.35">
      <c r="A9" s="27" t="s">
        <v>8</v>
      </c>
      <c r="B9" s="27" t="s">
        <v>84</v>
      </c>
      <c r="C9" s="27" t="s">
        <v>80</v>
      </c>
      <c r="D9" s="27" t="s">
        <v>82</v>
      </c>
      <c r="E9" s="30">
        <v>630000000</v>
      </c>
      <c r="F9" s="30">
        <v>0</v>
      </c>
      <c r="G9" s="30">
        <v>210000000</v>
      </c>
      <c r="H9" s="30">
        <v>150000000</v>
      </c>
      <c r="I9" s="31">
        <f t="shared" si="0"/>
        <v>990000000</v>
      </c>
      <c r="J9" s="30">
        <v>126000000</v>
      </c>
      <c r="L9" s="29"/>
    </row>
    <row r="10" spans="1:12" x14ac:dyDescent="0.35">
      <c r="A10" s="28"/>
      <c r="B10" s="28"/>
      <c r="C10" s="28"/>
      <c r="D10" s="28"/>
      <c r="E10" s="28"/>
      <c r="F10" s="28"/>
      <c r="G10" s="28"/>
      <c r="H10" s="28" t="s">
        <v>76</v>
      </c>
      <c r="I10" s="84">
        <f>SUM(I3:I9)</f>
        <v>88882123504</v>
      </c>
      <c r="J10" s="84">
        <f>SUM(J3:J9)</f>
        <v>1538090898</v>
      </c>
      <c r="K10" s="19">
        <f>SUM(I10:J10)</f>
        <v>90420214402</v>
      </c>
    </row>
    <row r="11" spans="1:12" x14ac:dyDescent="0.35">
      <c r="J11" s="86"/>
    </row>
    <row r="12" spans="1:12" x14ac:dyDescent="0.35">
      <c r="B12" s="67" t="s">
        <v>105</v>
      </c>
      <c r="C12" s="67"/>
      <c r="D12" s="67"/>
      <c r="E12" s="67"/>
      <c r="F12" s="67"/>
      <c r="G12" s="67"/>
      <c r="H12" s="67"/>
      <c r="I12" s="67"/>
      <c r="J12" s="87"/>
      <c r="K12" s="55"/>
    </row>
    <row r="13" spans="1:12" x14ac:dyDescent="0.35">
      <c r="B13" s="56" t="s">
        <v>100</v>
      </c>
      <c r="C13" s="51" t="s">
        <v>2</v>
      </c>
      <c r="D13" s="51" t="s">
        <v>3</v>
      </c>
      <c r="E13" s="51" t="s">
        <v>4</v>
      </c>
      <c r="F13" s="51" t="s">
        <v>5</v>
      </c>
      <c r="G13" s="51" t="s">
        <v>6</v>
      </c>
      <c r="H13" s="51" t="s">
        <v>7</v>
      </c>
      <c r="I13" s="51" t="s">
        <v>8</v>
      </c>
    </row>
    <row r="14" spans="1:12" ht="24" x14ac:dyDescent="0.35">
      <c r="B14" s="51" t="s">
        <v>74</v>
      </c>
      <c r="C14" s="51" t="s">
        <v>22</v>
      </c>
      <c r="D14" s="51" t="s">
        <v>86</v>
      </c>
      <c r="E14" s="51" t="s">
        <v>23</v>
      </c>
      <c r="F14" s="51" t="s">
        <v>24</v>
      </c>
      <c r="G14" s="51" t="s">
        <v>25</v>
      </c>
      <c r="H14" s="51" t="s">
        <v>85</v>
      </c>
      <c r="I14" s="51" t="s">
        <v>84</v>
      </c>
    </row>
    <row r="15" spans="1:12" x14ac:dyDescent="0.35">
      <c r="B15" s="51" t="s">
        <v>78</v>
      </c>
      <c r="C15" s="51" t="s">
        <v>79</v>
      </c>
      <c r="D15" s="51" t="s">
        <v>79</v>
      </c>
      <c r="E15" s="51" t="s">
        <v>79</v>
      </c>
      <c r="F15" s="51" t="s">
        <v>79</v>
      </c>
      <c r="G15" s="51" t="s">
        <v>79</v>
      </c>
      <c r="H15" s="51" t="s">
        <v>79</v>
      </c>
      <c r="I15" s="51" t="s">
        <v>80</v>
      </c>
    </row>
    <row r="16" spans="1:12" x14ac:dyDescent="0.35">
      <c r="B16" s="51" t="s">
        <v>81</v>
      </c>
      <c r="C16" s="51"/>
      <c r="D16" s="51"/>
      <c r="E16" s="51"/>
      <c r="F16" s="51"/>
      <c r="G16" s="51"/>
      <c r="H16" s="51"/>
      <c r="I16" s="51" t="s">
        <v>82</v>
      </c>
    </row>
    <row r="17" spans="2:9" x14ac:dyDescent="0.35">
      <c r="B17" s="51" t="s">
        <v>13</v>
      </c>
      <c r="C17" s="52">
        <v>5773705549</v>
      </c>
      <c r="D17" s="52">
        <v>5932599681</v>
      </c>
      <c r="E17" s="52">
        <v>21747119082</v>
      </c>
      <c r="F17" s="52">
        <v>6871300000</v>
      </c>
      <c r="G17" s="52">
        <v>2009200000</v>
      </c>
      <c r="H17" s="52">
        <v>8744548614</v>
      </c>
      <c r="I17" s="52">
        <v>630000000</v>
      </c>
    </row>
    <row r="18" spans="2:9" ht="36" x14ac:dyDescent="0.35">
      <c r="B18" s="51" t="s">
        <v>14</v>
      </c>
      <c r="C18" s="52">
        <v>1449553466</v>
      </c>
      <c r="D18" s="52">
        <v>1704035644</v>
      </c>
      <c r="E18" s="52">
        <v>12530767945</v>
      </c>
      <c r="F18" s="52">
        <v>6819900000</v>
      </c>
      <c r="G18" s="52">
        <v>768400000</v>
      </c>
      <c r="H18" s="52">
        <v>2892466673</v>
      </c>
      <c r="I18" s="52">
        <v>0</v>
      </c>
    </row>
    <row r="19" spans="2:9" x14ac:dyDescent="0.35">
      <c r="B19" s="51" t="s">
        <v>15</v>
      </c>
      <c r="C19" s="52">
        <v>257177728</v>
      </c>
      <c r="D19" s="52">
        <v>469965826</v>
      </c>
      <c r="E19" s="52">
        <v>1495947568</v>
      </c>
      <c r="F19" s="52">
        <v>1698200000</v>
      </c>
      <c r="G19" s="52">
        <v>285100000</v>
      </c>
      <c r="H19" s="52">
        <v>529090266</v>
      </c>
      <c r="I19" s="52">
        <v>210000000</v>
      </c>
    </row>
    <row r="20" spans="2:9" x14ac:dyDescent="0.35">
      <c r="B20" s="51" t="s">
        <v>17</v>
      </c>
      <c r="C20" s="52">
        <v>1103647180</v>
      </c>
      <c r="D20" s="52">
        <v>501990174</v>
      </c>
      <c r="E20" s="52">
        <v>3206292275</v>
      </c>
      <c r="F20" s="52">
        <v>115700000</v>
      </c>
      <c r="G20" s="52">
        <v>5500000</v>
      </c>
      <c r="H20" s="52">
        <v>979915833</v>
      </c>
      <c r="I20" s="52">
        <v>150000000</v>
      </c>
    </row>
    <row r="21" spans="2:9" x14ac:dyDescent="0.35">
      <c r="B21" s="51" t="s">
        <v>21</v>
      </c>
      <c r="C21" s="53">
        <f>SUM(C17:C20)</f>
        <v>8584083923</v>
      </c>
      <c r="D21" s="53">
        <f>SUM(D17:D20)</f>
        <v>8608591325</v>
      </c>
      <c r="E21" s="53">
        <v>38980126870</v>
      </c>
      <c r="F21" s="53">
        <f>SUM(F17:F20)</f>
        <v>15505100000</v>
      </c>
      <c r="G21" s="53">
        <f>SUM(G17:G20)</f>
        <v>3068200000</v>
      </c>
      <c r="H21" s="53">
        <v>13146021386</v>
      </c>
      <c r="I21" s="53">
        <f>SUM(I17:I20)</f>
        <v>990000000</v>
      </c>
    </row>
    <row r="22" spans="2:9" x14ac:dyDescent="0.35">
      <c r="B22" s="54" t="s">
        <v>16</v>
      </c>
      <c r="C22" s="52">
        <v>42567348</v>
      </c>
      <c r="D22" s="52">
        <v>300000000</v>
      </c>
      <c r="E22" s="52">
        <v>167123550</v>
      </c>
      <c r="F22" s="52">
        <v>290300000</v>
      </c>
      <c r="G22" s="52">
        <v>112100000</v>
      </c>
      <c r="H22" s="52">
        <v>500000000</v>
      </c>
      <c r="I22" s="52">
        <v>126000000</v>
      </c>
    </row>
    <row r="23" spans="2:9" x14ac:dyDescent="0.35">
      <c r="B23" s="57" t="s">
        <v>101</v>
      </c>
      <c r="C23" s="43">
        <v>5000000</v>
      </c>
      <c r="D23" s="43">
        <v>5000000</v>
      </c>
      <c r="E23" s="43">
        <v>5000000</v>
      </c>
      <c r="F23" s="43">
        <v>5000000</v>
      </c>
      <c r="G23" s="43">
        <v>5000000</v>
      </c>
      <c r="H23" s="43">
        <v>5000000</v>
      </c>
      <c r="I23" s="43">
        <v>5000000</v>
      </c>
    </row>
    <row r="24" spans="2:9" ht="24" x14ac:dyDescent="0.35">
      <c r="B24" s="57" t="s">
        <v>102</v>
      </c>
      <c r="C24" s="43">
        <v>5000000</v>
      </c>
      <c r="D24" s="43">
        <v>5000000</v>
      </c>
      <c r="E24" s="43">
        <v>5000000</v>
      </c>
      <c r="F24" s="43">
        <v>5000000</v>
      </c>
      <c r="G24" s="43">
        <v>5000000</v>
      </c>
      <c r="H24" s="43">
        <v>5000000</v>
      </c>
      <c r="I24" s="43">
        <v>5000000</v>
      </c>
    </row>
    <row r="25" spans="2:9" x14ac:dyDescent="0.35">
      <c r="B25" s="57" t="s">
        <v>103</v>
      </c>
      <c r="C25" s="43">
        <v>500000000</v>
      </c>
      <c r="D25" s="43">
        <v>500000000</v>
      </c>
      <c r="E25" s="43">
        <v>500000000</v>
      </c>
      <c r="F25" s="43">
        <v>500000000</v>
      </c>
      <c r="G25" s="43">
        <v>500000000</v>
      </c>
      <c r="H25" s="43">
        <v>500000000</v>
      </c>
      <c r="I25" s="43">
        <v>500000000</v>
      </c>
    </row>
    <row r="26" spans="2:9" x14ac:dyDescent="0.35">
      <c r="B26" s="54" t="s">
        <v>104</v>
      </c>
      <c r="C26" s="43">
        <v>5000000</v>
      </c>
      <c r="D26" s="43">
        <v>5000000</v>
      </c>
      <c r="E26" s="43">
        <v>5000000</v>
      </c>
      <c r="F26" s="43">
        <v>5000000</v>
      </c>
      <c r="G26" s="43">
        <v>5000000</v>
      </c>
      <c r="H26" s="43">
        <v>5000000</v>
      </c>
      <c r="I26" s="43">
        <v>5000000</v>
      </c>
    </row>
  </sheetData>
  <mergeCells count="2">
    <mergeCell ref="A1:J1"/>
    <mergeCell ref="B12:I12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D628-7F59-4274-B8CF-1C7E04EB42B9}">
  <dimension ref="A1:Q18"/>
  <sheetViews>
    <sheetView topLeftCell="D2" zoomScale="75" workbookViewId="0">
      <pane ySplit="2" topLeftCell="A4" activePane="bottomLeft" state="frozen"/>
      <selection activeCell="A2" sqref="A2"/>
      <selection pane="bottomLeft" activeCell="P2" sqref="P2"/>
    </sheetView>
  </sheetViews>
  <sheetFormatPr defaultColWidth="22.08984375" defaultRowHeight="20" x14ac:dyDescent="0.35"/>
  <cols>
    <col min="1" max="1" width="7.453125" style="33" hidden="1" customWidth="1"/>
    <col min="2" max="2" width="8" style="33" hidden="1" customWidth="1"/>
    <col min="3" max="3" width="9.7265625" style="33" customWidth="1"/>
    <col min="4" max="4" width="66.6328125" style="33" bestFit="1" customWidth="1"/>
    <col min="5" max="5" width="16.6328125" style="33" customWidth="1"/>
    <col min="6" max="6" width="14.90625" style="33" customWidth="1"/>
    <col min="7" max="7" width="16.7265625" style="33" customWidth="1"/>
    <col min="8" max="8" width="22.6328125" style="33" customWidth="1"/>
    <col min="9" max="9" width="14.81640625" style="33" bestFit="1" customWidth="1"/>
    <col min="10" max="10" width="17.54296875" style="33" customWidth="1"/>
    <col min="11" max="11" width="16.90625" style="33" customWidth="1"/>
    <col min="12" max="12" width="20.453125" style="91" customWidth="1"/>
    <col min="13" max="13" width="12.54296875" style="91" customWidth="1"/>
    <col min="14" max="14" width="12.1796875" style="91" customWidth="1"/>
    <col min="15" max="15" width="15.36328125" style="91" customWidth="1"/>
    <col min="16" max="16" width="9.7265625" style="33" customWidth="1"/>
    <col min="17" max="16384" width="22.08984375" style="33"/>
  </cols>
  <sheetData>
    <row r="1" spans="1:17" ht="20.5" thickBot="1" x14ac:dyDescent="0.4">
      <c r="B1" s="34"/>
      <c r="C1" s="34"/>
    </row>
    <row r="2" spans="1:17" ht="25.5" customHeight="1" thickBot="1" x14ac:dyDescent="0.4">
      <c r="A2" s="40" t="s">
        <v>72</v>
      </c>
      <c r="B2" s="41"/>
      <c r="C2" s="68" t="s">
        <v>72</v>
      </c>
      <c r="D2" s="69"/>
      <c r="E2" s="69"/>
      <c r="F2" s="69"/>
      <c r="G2" s="69"/>
      <c r="H2" s="69"/>
      <c r="I2" s="69"/>
      <c r="J2" s="69"/>
      <c r="K2" s="70" t="s">
        <v>94</v>
      </c>
      <c r="L2" s="71"/>
      <c r="M2" s="96" t="s">
        <v>95</v>
      </c>
      <c r="N2" s="97"/>
      <c r="O2" s="98"/>
      <c r="P2" s="44" t="s">
        <v>96</v>
      </c>
    </row>
    <row r="3" spans="1:17" ht="80.5" thickBot="1" x14ac:dyDescent="0.4">
      <c r="A3" s="35" t="s">
        <v>67</v>
      </c>
      <c r="B3" s="35" t="s">
        <v>68</v>
      </c>
      <c r="C3" s="89" t="s">
        <v>70</v>
      </c>
      <c r="D3" s="35" t="s">
        <v>69</v>
      </c>
      <c r="E3" s="89" t="s">
        <v>78</v>
      </c>
      <c r="F3" s="89" t="s">
        <v>81</v>
      </c>
      <c r="G3" s="89" t="s">
        <v>13</v>
      </c>
      <c r="H3" s="89" t="s">
        <v>14</v>
      </c>
      <c r="I3" s="89" t="s">
        <v>15</v>
      </c>
      <c r="J3" s="89" t="s">
        <v>17</v>
      </c>
      <c r="K3" s="89" t="s">
        <v>21</v>
      </c>
      <c r="L3" s="92" t="s">
        <v>16</v>
      </c>
      <c r="M3" s="99" t="s">
        <v>97</v>
      </c>
      <c r="N3" s="99" t="s">
        <v>98</v>
      </c>
      <c r="O3" s="100" t="s">
        <v>99</v>
      </c>
      <c r="P3" s="90" t="s">
        <v>21</v>
      </c>
    </row>
    <row r="4" spans="1:17" ht="20.5" thickBot="1" x14ac:dyDescent="0.4">
      <c r="A4" s="36">
        <v>1</v>
      </c>
      <c r="B4" s="36"/>
      <c r="C4" s="42" t="s">
        <v>2</v>
      </c>
      <c r="D4" s="45" t="s">
        <v>88</v>
      </c>
      <c r="E4" s="46" t="s">
        <v>89</v>
      </c>
      <c r="F4" s="46" t="s">
        <v>83</v>
      </c>
      <c r="G4" s="47">
        <v>8903403800.0000019</v>
      </c>
      <c r="H4" s="47">
        <v>1149960000</v>
      </c>
      <c r="I4" s="47">
        <v>2369285666.6666665</v>
      </c>
      <c r="J4" s="47">
        <v>1735291420</v>
      </c>
      <c r="K4" s="48">
        <v>14157940886.666668</v>
      </c>
      <c r="L4" s="93">
        <v>128106000</v>
      </c>
      <c r="M4" s="101">
        <v>5000000</v>
      </c>
      <c r="N4" s="101">
        <v>5000000</v>
      </c>
      <c r="O4" s="102">
        <v>500000000</v>
      </c>
      <c r="P4" s="49">
        <v>5000000</v>
      </c>
      <c r="Q4" s="34"/>
    </row>
    <row r="5" spans="1:17" ht="20.5" thickBot="1" x14ac:dyDescent="0.4">
      <c r="A5" s="36">
        <v>1</v>
      </c>
      <c r="B5" s="36">
        <v>12</v>
      </c>
      <c r="C5" s="42" t="s">
        <v>3</v>
      </c>
      <c r="D5" s="45" t="s">
        <v>90</v>
      </c>
      <c r="E5" s="46" t="s">
        <v>80</v>
      </c>
      <c r="F5" s="46" t="s">
        <v>82</v>
      </c>
      <c r="G5" s="47">
        <v>180000000</v>
      </c>
      <c r="H5" s="47"/>
      <c r="I5" s="47">
        <f>50000000*B5/10</f>
        <v>60000000</v>
      </c>
      <c r="J5" s="47">
        <f>50000000*A5</f>
        <v>50000000</v>
      </c>
      <c r="K5" s="48">
        <f t="shared" ref="K5:K14" si="0">SUM(G5:J5)</f>
        <v>290000000</v>
      </c>
      <c r="L5" s="93">
        <f>B5*3000000</f>
        <v>36000000</v>
      </c>
      <c r="M5" s="101">
        <v>5000000</v>
      </c>
      <c r="N5" s="101">
        <v>5000000</v>
      </c>
      <c r="O5" s="102">
        <v>500000000</v>
      </c>
      <c r="P5" s="49">
        <v>5000000</v>
      </c>
    </row>
    <row r="6" spans="1:17" ht="20.5" thickBot="1" x14ac:dyDescent="0.4">
      <c r="A6" s="36">
        <v>1</v>
      </c>
      <c r="B6" s="36">
        <v>16</v>
      </c>
      <c r="C6" s="42" t="s">
        <v>4</v>
      </c>
      <c r="D6" s="45" t="s">
        <v>91</v>
      </c>
      <c r="E6" s="46" t="s">
        <v>80</v>
      </c>
      <c r="F6" s="46" t="s">
        <v>82</v>
      </c>
      <c r="G6" s="47">
        <v>240000000</v>
      </c>
      <c r="H6" s="47"/>
      <c r="I6" s="47">
        <f>50000000*B6/10</f>
        <v>80000000</v>
      </c>
      <c r="J6" s="47">
        <f>50000000*A6</f>
        <v>50000000</v>
      </c>
      <c r="K6" s="48">
        <f t="shared" si="0"/>
        <v>370000000</v>
      </c>
      <c r="L6" s="93">
        <f>B6*3000000</f>
        <v>48000000</v>
      </c>
      <c r="M6" s="101">
        <v>5000000</v>
      </c>
      <c r="N6" s="101">
        <v>5000000</v>
      </c>
      <c r="O6" s="102">
        <v>500000000</v>
      </c>
      <c r="P6" s="49">
        <v>5000000</v>
      </c>
    </row>
    <row r="7" spans="1:17" ht="20.5" thickBot="1" x14ac:dyDescent="0.4">
      <c r="A7" s="36">
        <v>1</v>
      </c>
      <c r="B7" s="36">
        <v>14</v>
      </c>
      <c r="C7" s="42" t="s">
        <v>5</v>
      </c>
      <c r="D7" s="45" t="s">
        <v>92</v>
      </c>
      <c r="E7" s="46" t="s">
        <v>80</v>
      </c>
      <c r="F7" s="46" t="s">
        <v>87</v>
      </c>
      <c r="G7" s="47">
        <v>210000000</v>
      </c>
      <c r="H7" s="47"/>
      <c r="I7" s="47">
        <f>50000000*B7/10</f>
        <v>70000000</v>
      </c>
      <c r="J7" s="47">
        <f>50000000*A7</f>
        <v>50000000</v>
      </c>
      <c r="K7" s="48">
        <f t="shared" si="0"/>
        <v>330000000</v>
      </c>
      <c r="L7" s="93">
        <f>B7*3000000</f>
        <v>42000000</v>
      </c>
      <c r="M7" s="101">
        <v>5000000</v>
      </c>
      <c r="N7" s="101">
        <v>5000000</v>
      </c>
      <c r="O7" s="102">
        <v>500000000</v>
      </c>
      <c r="P7" s="49">
        <v>5000000</v>
      </c>
    </row>
    <row r="8" spans="1:17" ht="20.5" thickBot="1" x14ac:dyDescent="0.4">
      <c r="A8" s="36">
        <v>2</v>
      </c>
      <c r="B8" s="36">
        <v>22</v>
      </c>
      <c r="C8" s="42" t="s">
        <v>6</v>
      </c>
      <c r="D8" s="45" t="s">
        <v>93</v>
      </c>
      <c r="E8" s="46" t="s">
        <v>80</v>
      </c>
      <c r="F8" s="46" t="s">
        <v>82</v>
      </c>
      <c r="G8" s="47">
        <v>330000000</v>
      </c>
      <c r="H8" s="47"/>
      <c r="I8" s="47">
        <f>50000000*B8/10</f>
        <v>110000000</v>
      </c>
      <c r="J8" s="47">
        <f>50000000*A8</f>
        <v>100000000</v>
      </c>
      <c r="K8" s="48">
        <f t="shared" si="0"/>
        <v>540000000</v>
      </c>
      <c r="L8" s="93">
        <f>B8*3000000</f>
        <v>66000000</v>
      </c>
      <c r="M8" s="101">
        <v>5000000</v>
      </c>
      <c r="N8" s="101">
        <v>5000000</v>
      </c>
      <c r="O8" s="102">
        <v>500000000</v>
      </c>
      <c r="P8" s="49">
        <v>5000000</v>
      </c>
    </row>
    <row r="9" spans="1:17" ht="20.5" thickBot="1" x14ac:dyDescent="0.4">
      <c r="A9" s="36"/>
      <c r="B9" s="36"/>
      <c r="C9" s="42" t="s">
        <v>7</v>
      </c>
      <c r="D9" s="45" t="s">
        <v>0</v>
      </c>
      <c r="E9" s="46" t="s">
        <v>79</v>
      </c>
      <c r="F9" s="46"/>
      <c r="G9" s="50">
        <v>4929373575</v>
      </c>
      <c r="H9" s="50">
        <v>4193991782</v>
      </c>
      <c r="I9" s="50">
        <v>850000000</v>
      </c>
      <c r="J9" s="50">
        <v>645172330</v>
      </c>
      <c r="K9" s="48">
        <f t="shared" si="0"/>
        <v>10618537687</v>
      </c>
      <c r="L9" s="94">
        <v>120000000</v>
      </c>
      <c r="M9" s="101">
        <v>5000000</v>
      </c>
      <c r="N9" s="101">
        <v>5000000</v>
      </c>
      <c r="O9" s="102">
        <v>500000000</v>
      </c>
      <c r="P9" s="49">
        <v>5000000</v>
      </c>
    </row>
    <row r="10" spans="1:17" ht="20.5" thickBot="1" x14ac:dyDescent="0.4">
      <c r="A10" s="36"/>
      <c r="B10" s="36"/>
      <c r="C10" s="42" t="s">
        <v>8</v>
      </c>
      <c r="D10" s="45" t="s">
        <v>1</v>
      </c>
      <c r="E10" s="46" t="s">
        <v>79</v>
      </c>
      <c r="F10" s="46"/>
      <c r="G10" s="50">
        <v>9432454927</v>
      </c>
      <c r="H10" s="50">
        <v>1844886872</v>
      </c>
      <c r="I10" s="50">
        <v>1100000000</v>
      </c>
      <c r="J10" s="50">
        <v>1599457739</v>
      </c>
      <c r="K10" s="48">
        <f t="shared" si="0"/>
        <v>13976799538</v>
      </c>
      <c r="L10" s="94">
        <v>200200000</v>
      </c>
      <c r="M10" s="101">
        <v>5000000</v>
      </c>
      <c r="N10" s="101">
        <v>5000000</v>
      </c>
      <c r="O10" s="102">
        <v>500000000</v>
      </c>
      <c r="P10" s="49">
        <v>5000000</v>
      </c>
    </row>
    <row r="11" spans="1:17" ht="20.5" thickBot="1" x14ac:dyDescent="0.4">
      <c r="A11" s="36">
        <v>1</v>
      </c>
      <c r="B11" s="36">
        <v>16</v>
      </c>
      <c r="C11" s="42" t="s">
        <v>9</v>
      </c>
      <c r="D11" s="45" t="s">
        <v>71</v>
      </c>
      <c r="E11" s="46" t="s">
        <v>80</v>
      </c>
      <c r="F11" s="46" t="s">
        <v>82</v>
      </c>
      <c r="G11" s="47">
        <v>240000000</v>
      </c>
      <c r="H11" s="47"/>
      <c r="I11" s="47">
        <f>50000000*B11/10</f>
        <v>80000000</v>
      </c>
      <c r="J11" s="47">
        <f>50000000*A11</f>
        <v>50000000</v>
      </c>
      <c r="K11" s="48">
        <f t="shared" si="0"/>
        <v>370000000</v>
      </c>
      <c r="L11" s="93">
        <f>B11*3000000</f>
        <v>48000000</v>
      </c>
      <c r="M11" s="101">
        <v>5000000</v>
      </c>
      <c r="N11" s="101">
        <v>5000000</v>
      </c>
      <c r="O11" s="102">
        <v>500000000</v>
      </c>
      <c r="P11" s="49">
        <v>5000000</v>
      </c>
    </row>
    <row r="12" spans="1:17" ht="20.5" thickBot="1" x14ac:dyDescent="0.4">
      <c r="A12" s="36">
        <v>1</v>
      </c>
      <c r="B12" s="36">
        <v>14</v>
      </c>
      <c r="C12" s="42" t="s">
        <v>10</v>
      </c>
      <c r="D12" s="45" t="s">
        <v>18</v>
      </c>
      <c r="E12" s="46" t="s">
        <v>80</v>
      </c>
      <c r="F12" s="46" t="s">
        <v>82</v>
      </c>
      <c r="G12" s="47">
        <v>210000000</v>
      </c>
      <c r="H12" s="47"/>
      <c r="I12" s="47">
        <f>50000000*B12/10</f>
        <v>70000000</v>
      </c>
      <c r="J12" s="47">
        <f>50000000*A12</f>
        <v>50000000</v>
      </c>
      <c r="K12" s="48">
        <f t="shared" si="0"/>
        <v>330000000</v>
      </c>
      <c r="L12" s="93">
        <f>B12*3000000</f>
        <v>42000000</v>
      </c>
      <c r="M12" s="101">
        <v>5000000</v>
      </c>
      <c r="N12" s="101">
        <v>5000000</v>
      </c>
      <c r="O12" s="102">
        <v>500000000</v>
      </c>
      <c r="P12" s="49">
        <v>5000000</v>
      </c>
    </row>
    <row r="13" spans="1:17" ht="20.5" thickBot="1" x14ac:dyDescent="0.4">
      <c r="A13" s="36"/>
      <c r="B13" s="36"/>
      <c r="C13" s="42" t="s">
        <v>11</v>
      </c>
      <c r="D13" s="45" t="s">
        <v>19</v>
      </c>
      <c r="E13" s="46" t="s">
        <v>79</v>
      </c>
      <c r="F13" s="46"/>
      <c r="G13" s="47">
        <v>11337636461.309057</v>
      </c>
      <c r="H13" s="47">
        <v>5886302310.2543364</v>
      </c>
      <c r="I13" s="47">
        <v>720263657</v>
      </c>
      <c r="J13" s="47">
        <v>471802517.53703749</v>
      </c>
      <c r="K13" s="48">
        <f t="shared" si="0"/>
        <v>18416004946.10043</v>
      </c>
      <c r="L13" s="93">
        <v>328197482.46296251</v>
      </c>
      <c r="M13" s="101">
        <v>5000000</v>
      </c>
      <c r="N13" s="101">
        <v>5000000</v>
      </c>
      <c r="O13" s="102">
        <v>500000000</v>
      </c>
      <c r="P13" s="49">
        <v>5000000</v>
      </c>
    </row>
    <row r="14" spans="1:17" ht="20.5" thickBot="1" x14ac:dyDescent="0.4">
      <c r="A14" s="36"/>
      <c r="B14" s="36"/>
      <c r="C14" s="42" t="s">
        <v>12</v>
      </c>
      <c r="D14" s="45" t="s">
        <v>20</v>
      </c>
      <c r="E14" s="46" t="s">
        <v>79</v>
      </c>
      <c r="F14" s="46"/>
      <c r="G14" s="47">
        <v>31610974481.750412</v>
      </c>
      <c r="H14" s="47">
        <v>2376110835.9706249</v>
      </c>
      <c r="I14" s="47">
        <v>258313440</v>
      </c>
      <c r="J14" s="47">
        <v>1044363228.2829623</v>
      </c>
      <c r="K14" s="48">
        <f t="shared" si="0"/>
        <v>35289761986.003998</v>
      </c>
      <c r="L14" s="93">
        <v>531536771.7170375</v>
      </c>
      <c r="M14" s="101">
        <v>5000000</v>
      </c>
      <c r="N14" s="101">
        <v>5000000</v>
      </c>
      <c r="O14" s="102">
        <v>500000000</v>
      </c>
      <c r="P14" s="49">
        <v>5000000</v>
      </c>
    </row>
    <row r="15" spans="1:17" x14ac:dyDescent="0.85">
      <c r="A15" s="38"/>
      <c r="B15" s="38"/>
      <c r="C15" s="38"/>
      <c r="D15" s="38"/>
      <c r="E15" s="38"/>
      <c r="F15" s="38"/>
      <c r="G15" s="38"/>
      <c r="H15" s="38"/>
      <c r="I15" s="38"/>
      <c r="J15" s="37" t="s">
        <v>76</v>
      </c>
      <c r="K15" s="32">
        <f>SUM(K4:K14)</f>
        <v>94689045043.771103</v>
      </c>
      <c r="L15" s="95">
        <f>SUM(L4:L14)</f>
        <v>1590040254.1800001</v>
      </c>
    </row>
    <row r="18" spans="10:11" x14ac:dyDescent="0.85">
      <c r="J18" s="37" t="s">
        <v>75</v>
      </c>
      <c r="K18" s="39">
        <f>SUM(K15:L15)</f>
        <v>96279085297.951096</v>
      </c>
    </row>
  </sheetData>
  <mergeCells count="3">
    <mergeCell ref="M2:O2"/>
    <mergeCell ref="C2:J2"/>
    <mergeCell ref="K2:L2"/>
  </mergeCells>
  <phoneticPr fontId="19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6596-C77F-4A0E-9598-E8A506941DFE}">
  <dimension ref="C2:M24"/>
  <sheetViews>
    <sheetView topLeftCell="C1" zoomScale="78" workbookViewId="0">
      <selection activeCell="K23" sqref="K23"/>
    </sheetView>
  </sheetViews>
  <sheetFormatPr defaultRowHeight="14.5" x14ac:dyDescent="0.35"/>
  <cols>
    <col min="3" max="3" width="27.08984375" customWidth="1"/>
    <col min="4" max="4" width="10.81640625" bestFit="1" customWidth="1"/>
    <col min="5" max="5" width="19.90625" bestFit="1" customWidth="1"/>
    <col min="8" max="8" width="26.1796875" customWidth="1"/>
    <col min="9" max="9" width="23.90625" customWidth="1"/>
    <col min="10" max="10" width="18.1796875" customWidth="1"/>
    <col min="11" max="11" width="21.81640625" customWidth="1"/>
    <col min="12" max="12" width="17.453125" customWidth="1"/>
    <col min="13" max="13" width="17.81640625" bestFit="1" customWidth="1"/>
  </cols>
  <sheetData>
    <row r="2" spans="3:13" x14ac:dyDescent="0.35">
      <c r="C2" s="72" t="s">
        <v>66</v>
      </c>
      <c r="D2" s="72"/>
      <c r="E2" s="72"/>
    </row>
    <row r="3" spans="3:13" x14ac:dyDescent="0.35">
      <c r="C3" s="4" t="s">
        <v>26</v>
      </c>
      <c r="D3" s="4" t="s">
        <v>27</v>
      </c>
      <c r="E3" s="4" t="s">
        <v>28</v>
      </c>
      <c r="H3" s="73" t="s">
        <v>65</v>
      </c>
      <c r="I3" s="73"/>
      <c r="J3" s="73"/>
      <c r="K3" s="73"/>
      <c r="L3" s="73"/>
      <c r="M3" s="73"/>
    </row>
    <row r="4" spans="3:13" x14ac:dyDescent="0.35">
      <c r="C4" s="5" t="s">
        <v>29</v>
      </c>
      <c r="D4" s="22" t="s">
        <v>30</v>
      </c>
      <c r="E4" s="2">
        <v>16500000</v>
      </c>
      <c r="H4" s="9"/>
      <c r="I4" s="9"/>
      <c r="J4" s="9"/>
      <c r="K4" s="9"/>
      <c r="L4" s="74" t="s">
        <v>56</v>
      </c>
      <c r="M4" s="74"/>
    </row>
    <row r="5" spans="3:13" x14ac:dyDescent="0.35">
      <c r="C5" s="6" t="s">
        <v>29</v>
      </c>
      <c r="D5" s="20" t="s">
        <v>31</v>
      </c>
      <c r="E5" s="3">
        <v>6594390000</v>
      </c>
      <c r="H5" s="9" t="s">
        <v>39</v>
      </c>
      <c r="I5" s="10">
        <v>255.97499999999999</v>
      </c>
      <c r="J5" s="11"/>
      <c r="K5" s="11"/>
      <c r="L5" s="11"/>
      <c r="M5" s="8"/>
    </row>
    <row r="6" spans="3:13" x14ac:dyDescent="0.35">
      <c r="C6" s="5" t="s">
        <v>32</v>
      </c>
      <c r="D6" s="22" t="s">
        <v>30</v>
      </c>
      <c r="E6" s="2">
        <v>550000000</v>
      </c>
      <c r="H6" s="9" t="s">
        <v>40</v>
      </c>
      <c r="I6" s="12" t="s">
        <v>57</v>
      </c>
      <c r="J6" s="75" t="s">
        <v>58</v>
      </c>
      <c r="K6" s="75"/>
      <c r="L6" s="75"/>
      <c r="M6" s="75"/>
    </row>
    <row r="7" spans="3:13" ht="21" x14ac:dyDescent="0.35">
      <c r="C7" s="6" t="s">
        <v>32</v>
      </c>
      <c r="D7" s="20" t="s">
        <v>31</v>
      </c>
      <c r="E7" s="3">
        <v>26724610000</v>
      </c>
      <c r="H7" s="21" t="s">
        <v>41</v>
      </c>
      <c r="I7" s="21" t="s">
        <v>59</v>
      </c>
      <c r="J7" s="21" t="s">
        <v>60</v>
      </c>
      <c r="K7" s="21" t="s">
        <v>61</v>
      </c>
      <c r="L7" s="21" t="s">
        <v>62</v>
      </c>
      <c r="M7" s="21" t="s">
        <v>55</v>
      </c>
    </row>
    <row r="8" spans="3:13" x14ac:dyDescent="0.35">
      <c r="C8" s="5" t="s">
        <v>33</v>
      </c>
      <c r="D8" s="22" t="s">
        <v>30</v>
      </c>
      <c r="E8" s="2">
        <v>16500000</v>
      </c>
      <c r="H8" s="13" t="s">
        <v>30</v>
      </c>
      <c r="I8" s="14">
        <v>50000000</v>
      </c>
      <c r="J8" s="14">
        <v>50000000</v>
      </c>
      <c r="K8" s="14">
        <v>50000000</v>
      </c>
      <c r="L8" s="14">
        <v>50000000</v>
      </c>
      <c r="M8" s="14">
        <f>SUM(I8:L8)</f>
        <v>200000000</v>
      </c>
    </row>
    <row r="9" spans="3:13" x14ac:dyDescent="0.35">
      <c r="C9" s="6" t="s">
        <v>33</v>
      </c>
      <c r="D9" s="20" t="s">
        <v>31</v>
      </c>
      <c r="E9" s="3">
        <v>165000000</v>
      </c>
      <c r="H9" s="13" t="s">
        <v>63</v>
      </c>
      <c r="I9" s="14">
        <v>200000000</v>
      </c>
      <c r="J9" s="14">
        <v>200000000</v>
      </c>
      <c r="K9" s="14">
        <v>200000000</v>
      </c>
      <c r="L9" s="14">
        <v>200000000</v>
      </c>
      <c r="M9" s="14">
        <f>SUM(I9:L9)</f>
        <v>800000000</v>
      </c>
    </row>
    <row r="10" spans="3:13" x14ac:dyDescent="0.35">
      <c r="C10" s="6" t="s">
        <v>34</v>
      </c>
      <c r="D10" s="20" t="s">
        <v>31</v>
      </c>
      <c r="E10" s="3">
        <v>9222601550</v>
      </c>
      <c r="H10" s="13" t="s">
        <v>64</v>
      </c>
      <c r="I10" s="1"/>
      <c r="J10" s="1"/>
      <c r="K10" s="1"/>
      <c r="L10" s="1"/>
      <c r="M10" s="103">
        <f>M8+M9</f>
        <v>1000000000</v>
      </c>
    </row>
    <row r="11" spans="3:13" x14ac:dyDescent="0.35">
      <c r="C11" s="6" t="s">
        <v>35</v>
      </c>
      <c r="D11" s="20" t="s">
        <v>30</v>
      </c>
      <c r="E11" s="3">
        <v>176000000</v>
      </c>
      <c r="L11" s="1"/>
      <c r="M11" s="1"/>
    </row>
    <row r="12" spans="3:13" x14ac:dyDescent="0.35">
      <c r="C12" s="5" t="s">
        <v>35</v>
      </c>
      <c r="D12" s="22" t="s">
        <v>31</v>
      </c>
      <c r="E12" s="2">
        <v>6184800000</v>
      </c>
      <c r="L12" s="1" t="s">
        <v>76</v>
      </c>
      <c r="M12" s="103">
        <f>M9+I23</f>
        <v>15325966820.942364</v>
      </c>
    </row>
    <row r="13" spans="3:13" x14ac:dyDescent="0.35">
      <c r="C13" s="6" t="s">
        <v>36</v>
      </c>
      <c r="D13" s="20" t="s">
        <v>37</v>
      </c>
      <c r="E13" s="3">
        <v>341000000</v>
      </c>
      <c r="H13" s="15" t="s">
        <v>47</v>
      </c>
      <c r="M13" s="19"/>
    </row>
    <row r="14" spans="3:13" x14ac:dyDescent="0.35">
      <c r="C14" s="5" t="s">
        <v>36</v>
      </c>
      <c r="D14" s="22" t="s">
        <v>31</v>
      </c>
      <c r="E14" s="2">
        <v>11076100000</v>
      </c>
      <c r="H14" s="15" t="s">
        <v>40</v>
      </c>
      <c r="I14" s="15" t="s">
        <v>50</v>
      </c>
    </row>
    <row r="15" spans="3:13" x14ac:dyDescent="0.35">
      <c r="C15" s="6" t="s">
        <v>38</v>
      </c>
      <c r="D15" s="20" t="s">
        <v>37</v>
      </c>
      <c r="E15" s="3">
        <v>673900000</v>
      </c>
      <c r="H15" s="7" t="s">
        <v>51</v>
      </c>
      <c r="I15" s="16" t="s">
        <v>52</v>
      </c>
    </row>
    <row r="16" spans="3:13" x14ac:dyDescent="0.35">
      <c r="C16" s="5" t="s">
        <v>38</v>
      </c>
      <c r="D16" s="22" t="s">
        <v>31</v>
      </c>
      <c r="E16" s="2">
        <v>23863500000</v>
      </c>
      <c r="H16" s="17"/>
      <c r="I16" t="s">
        <v>53</v>
      </c>
    </row>
    <row r="17" spans="3:9" x14ac:dyDescent="0.35">
      <c r="C17" s="6" t="s">
        <v>48</v>
      </c>
      <c r="D17" s="22" t="s">
        <v>31</v>
      </c>
      <c r="E17" s="3">
        <f>M9</f>
        <v>800000000</v>
      </c>
      <c r="H17" s="18" t="s">
        <v>42</v>
      </c>
      <c r="I17" s="104">
        <v>9012046500.0000019</v>
      </c>
    </row>
    <row r="18" spans="3:9" x14ac:dyDescent="0.35">
      <c r="C18" s="6" t="s">
        <v>48</v>
      </c>
      <c r="D18" s="20" t="s">
        <v>37</v>
      </c>
      <c r="E18" s="3">
        <f>M8</f>
        <v>200000000</v>
      </c>
      <c r="H18" s="18" t="s">
        <v>43</v>
      </c>
      <c r="I18" s="104">
        <v>1958670000</v>
      </c>
    </row>
    <row r="19" spans="3:9" x14ac:dyDescent="0.35">
      <c r="C19" s="6" t="s">
        <v>49</v>
      </c>
      <c r="D19" s="20" t="s">
        <v>31</v>
      </c>
      <c r="E19" s="2">
        <f>I23</f>
        <v>14525966820.942364</v>
      </c>
      <c r="H19" s="18" t="s">
        <v>44</v>
      </c>
      <c r="I19" s="104">
        <v>955809999.99999988</v>
      </c>
    </row>
    <row r="20" spans="3:9" x14ac:dyDescent="0.35">
      <c r="C20" s="6" t="s">
        <v>49</v>
      </c>
      <c r="D20" s="20" t="s">
        <v>37</v>
      </c>
      <c r="E20" s="2">
        <v>60000000</v>
      </c>
      <c r="H20" s="18" t="s">
        <v>45</v>
      </c>
      <c r="I20" s="104">
        <v>148470320.94236228</v>
      </c>
    </row>
    <row r="21" spans="3:9" x14ac:dyDescent="0.35">
      <c r="C21" s="1" t="s">
        <v>77</v>
      </c>
      <c r="D21" s="23" t="s">
        <v>75</v>
      </c>
      <c r="E21" s="24">
        <f>SUM(E4:E20)</f>
        <v>101190868370.94237</v>
      </c>
      <c r="H21" s="18" t="s">
        <v>46</v>
      </c>
      <c r="I21" s="104">
        <v>442610000</v>
      </c>
    </row>
    <row r="22" spans="3:9" x14ac:dyDescent="0.35">
      <c r="H22" s="18" t="s">
        <v>54</v>
      </c>
      <c r="I22" s="105">
        <v>2008360000</v>
      </c>
    </row>
    <row r="23" spans="3:9" x14ac:dyDescent="0.35">
      <c r="H23" s="18" t="s">
        <v>55</v>
      </c>
      <c r="I23" s="104">
        <f>SUM(I17:I22)</f>
        <v>14525966820.942364</v>
      </c>
    </row>
    <row r="24" spans="3:9" x14ac:dyDescent="0.35">
      <c r="H24" s="18" t="s">
        <v>30</v>
      </c>
      <c r="I24" s="103">
        <v>60000000</v>
      </c>
    </row>
  </sheetData>
  <mergeCells count="4">
    <mergeCell ref="C2:E2"/>
    <mergeCell ref="H3:M3"/>
    <mergeCell ref="L4:M4"/>
    <mergeCell ref="J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5676-E2D0-4042-B359-D8AA8C9E8050}">
  <dimension ref="B1:F10"/>
  <sheetViews>
    <sheetView tabSelected="1" zoomScale="92" workbookViewId="0">
      <selection activeCell="H14" sqref="H14"/>
    </sheetView>
  </sheetViews>
  <sheetFormatPr defaultRowHeight="14.5" x14ac:dyDescent="0.35"/>
  <cols>
    <col min="2" max="2" width="37.1796875" bestFit="1" customWidth="1"/>
    <col min="3" max="5" width="15.6328125" bestFit="1" customWidth="1"/>
    <col min="6" max="6" width="15.90625" bestFit="1" customWidth="1"/>
  </cols>
  <sheetData>
    <row r="1" spans="2:6" ht="15" thickBot="1" x14ac:dyDescent="0.4"/>
    <row r="2" spans="2:6" ht="15" thickBot="1" x14ac:dyDescent="0.4">
      <c r="B2" s="63" t="s">
        <v>115</v>
      </c>
      <c r="C2" s="64">
        <v>1500000000</v>
      </c>
    </row>
    <row r="3" spans="2:6" ht="15" thickBot="1" x14ac:dyDescent="0.4">
      <c r="B3" s="82" t="s">
        <v>116</v>
      </c>
      <c r="C3" s="83"/>
    </row>
    <row r="4" spans="2:6" ht="15" thickBot="1" x14ac:dyDescent="0.4"/>
    <row r="5" spans="2:6" ht="15" thickBot="1" x14ac:dyDescent="0.4">
      <c r="B5" s="62" t="s">
        <v>106</v>
      </c>
      <c r="C5" s="58" t="s">
        <v>107</v>
      </c>
      <c r="D5" s="58" t="s">
        <v>108</v>
      </c>
      <c r="E5" s="58" t="s">
        <v>109</v>
      </c>
      <c r="F5" s="58" t="s">
        <v>21</v>
      </c>
    </row>
    <row r="6" spans="2:6" ht="15" thickBot="1" x14ac:dyDescent="0.4">
      <c r="B6" s="59" t="s">
        <v>110</v>
      </c>
      <c r="C6" s="60">
        <v>90420214402</v>
      </c>
      <c r="D6" s="60">
        <v>96279085297.951096</v>
      </c>
      <c r="E6" s="60">
        <v>101190868370.94237</v>
      </c>
      <c r="F6" s="60">
        <f>SUM(C6:E6)</f>
        <v>287890168070.89349</v>
      </c>
    </row>
    <row r="7" spans="2:6" ht="15" thickBot="1" x14ac:dyDescent="0.4">
      <c r="B7" s="59" t="s">
        <v>111</v>
      </c>
      <c r="C7" s="60">
        <v>11000000000</v>
      </c>
      <c r="D7" s="60">
        <v>13000000000</v>
      </c>
      <c r="E7" s="60">
        <v>12900000000</v>
      </c>
      <c r="F7" s="60">
        <f>SUM(C7:E7)</f>
        <v>36900000000</v>
      </c>
    </row>
    <row r="8" spans="2:6" ht="15" thickBot="1" x14ac:dyDescent="0.4">
      <c r="B8" s="59" t="s">
        <v>112</v>
      </c>
      <c r="C8" s="60">
        <f>SUM(C6:C7)</f>
        <v>101420214402</v>
      </c>
      <c r="D8" s="60">
        <f t="shared" ref="D8:E8" si="0">SUM(D6:D7)</f>
        <v>109279085297.9511</v>
      </c>
      <c r="E8" s="60">
        <f t="shared" si="0"/>
        <v>114090868370.94237</v>
      </c>
      <c r="F8" s="60">
        <f>SUM(C8:E8)</f>
        <v>324790168070.89349</v>
      </c>
    </row>
    <row r="9" spans="2:6" ht="15" thickBot="1" x14ac:dyDescent="0.4">
      <c r="B9" s="59" t="s">
        <v>113</v>
      </c>
      <c r="C9" s="76">
        <v>10000000000</v>
      </c>
      <c r="D9" s="77"/>
      <c r="E9" s="78"/>
      <c r="F9" s="61"/>
    </row>
    <row r="10" spans="2:6" ht="15" thickBot="1" x14ac:dyDescent="0.4">
      <c r="B10" s="79" t="s">
        <v>114</v>
      </c>
      <c r="C10" s="80"/>
      <c r="D10" s="80"/>
      <c r="E10" s="81"/>
      <c r="F10" s="61"/>
    </row>
  </sheetData>
  <mergeCells count="3">
    <mergeCell ref="C9:E9"/>
    <mergeCell ref="B10:E10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NEPPL Asset</vt:lpstr>
      <vt:lpstr>NSPPL Asset</vt:lpstr>
      <vt:lpstr>NWPPL R-5 Asset</vt:lpstr>
      <vt:lpstr>SAT &amp; CGL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Prudent-Yashika Chhabra</dc:creator>
  <cp:lastModifiedBy>Vinay Jindal</cp:lastModifiedBy>
  <dcterms:created xsi:type="dcterms:W3CDTF">2026-03-10T08:03:39Z</dcterms:created>
  <dcterms:modified xsi:type="dcterms:W3CDTF">2026-03-17T14:15:40Z</dcterms:modified>
</cp:coreProperties>
</file>